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th-koeln.de\Gruppenverzeichnisse\VERWALTUNG\Referat09\Team09-01\Assistenzkräfte\Lohnentwicklung und Änderungen SHK WHK\Anpassungen\WHK\"/>
    </mc:Choice>
  </mc:AlternateContent>
  <xr:revisionPtr revIDLastSave="0" documentId="13_ncr:1_{8EE7B1B8-38B2-453F-AEDB-E42BEF23A300}" xr6:coauthVersionLast="47" xr6:coauthVersionMax="47" xr10:uidLastSave="{00000000-0000-0000-0000-000000000000}"/>
  <bookViews>
    <workbookView xWindow="-120" yWindow="-120" windowWidth="29040" windowHeight="15720" xr2:uid="{4B78F151-6233-4C91-B33E-800359216DB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F16" i="1" l="1"/>
  <c r="G16" i="1" s="1"/>
  <c r="F12" i="1"/>
  <c r="G12" i="1" s="1"/>
  <c r="D9" i="1"/>
  <c r="E9" i="1" s="1"/>
  <c r="F8" i="1"/>
  <c r="G8" i="1" s="1"/>
  <c r="F6" i="1"/>
  <c r="G6" i="1" s="1"/>
  <c r="F9" i="1" l="1"/>
  <c r="G9" i="1" s="1"/>
  <c r="D7" i="1"/>
  <c r="E7" i="1"/>
  <c r="F17" i="1"/>
  <c r="G17" i="1" s="1"/>
  <c r="D10" i="1"/>
  <c r="E10" i="1" s="1"/>
  <c r="F7" i="1"/>
  <c r="G7" i="1" s="1"/>
  <c r="F13" i="1"/>
  <c r="G13" i="1" s="1"/>
  <c r="F10" i="1"/>
  <c r="G10" i="1" s="1"/>
  <c r="F18" i="1"/>
  <c r="G18" i="1" s="1"/>
  <c r="D8" i="1"/>
  <c r="F14" i="1"/>
  <c r="G14" i="1" s="1"/>
  <c r="E8" i="1"/>
  <c r="D11" i="1"/>
  <c r="F19" i="1"/>
  <c r="G19" i="1" s="1"/>
  <c r="E11" i="1"/>
  <c r="F11" i="1"/>
  <c r="G11" i="1" s="1"/>
  <c r="F15" i="1"/>
  <c r="G15" i="1" s="1"/>
  <c r="D6" i="1"/>
  <c r="E6" i="1" s="1"/>
  <c r="F20" i="1"/>
  <c r="G20" i="1" s="1"/>
</calcChain>
</file>

<file path=xl/sharedStrings.xml><?xml version="1.0" encoding="utf-8"?>
<sst xmlns="http://schemas.openxmlformats.org/spreadsheetml/2006/main" count="17" uniqueCount="16">
  <si>
    <t>Arbeitszeit</t>
  </si>
  <si>
    <t>monatliche Vergütung</t>
  </si>
  <si>
    <t xml:space="preserve">monatlicher Pauschalbeitrag </t>
  </si>
  <si>
    <t>mtl. Vergütung incl.</t>
  </si>
  <si>
    <t>mtl. Beitrag zur Renten-</t>
  </si>
  <si>
    <t xml:space="preserve"> 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</si>
  <si>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</si>
  <si>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</si>
  <si>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</si>
  <si>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</si>
  <si>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r>
      <t>incl.</t>
    </r>
    <r>
      <rPr>
        <b/>
        <sz val="10"/>
        <rFont val="Arial"/>
        <family val="2"/>
      </rPr>
      <t xml:space="preserve"> Rentenversicherung </t>
    </r>
  </si>
  <si>
    <r>
      <t>*II</t>
    </r>
    <r>
      <rPr>
        <sz val="10"/>
        <rFont val="Arial"/>
        <family val="2"/>
      </rPr>
      <t xml:space="preserve">  bis </t>
    </r>
    <r>
      <rPr>
        <b/>
        <sz val="10"/>
        <rFont val="Arial"/>
        <family val="2"/>
      </rPr>
      <t xml:space="preserve">603,00 €  </t>
    </r>
    <r>
      <rPr>
        <sz val="10"/>
        <rFont val="Arial"/>
        <family val="2"/>
      </rPr>
      <t xml:space="preserve"> ist ein Pauschalbeitrag in Höhe von </t>
    </r>
    <r>
      <rPr>
        <b/>
        <sz val="10"/>
        <rFont val="Arial"/>
        <family val="2"/>
      </rPr>
      <t xml:space="preserve">28% </t>
    </r>
    <r>
      <rPr>
        <sz val="10"/>
        <rFont val="Arial"/>
        <family val="2"/>
      </rPr>
      <t xml:space="preserve"> (13% Krankenversicherung, 15% Rentenversicherung) zu zahlen.</t>
    </r>
  </si>
  <si>
    <r>
      <t xml:space="preserve">*III </t>
    </r>
    <r>
      <rPr>
        <sz val="10"/>
        <rFont val="Arial"/>
        <family val="2"/>
      </rPr>
      <t xml:space="preserve"> ab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</si>
  <si>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t>Stand 03/2026</t>
  </si>
  <si>
    <r>
      <t>*I   16,00 € x 4,348</t>
    </r>
    <r>
      <rPr>
        <sz val="10"/>
        <rFont val="Arial"/>
        <family val="2"/>
      </rPr>
      <t xml:space="preserve"> (durchschnittl. Wochenfaktor) x Anzahl der Wochenstunden.</t>
    </r>
  </si>
  <si>
    <t>Ab 01.03.2026 Vergütung der wissenschaftlichen Hilfskräfte/Tutor*innen 16,00 € / Std.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</si>
</sst>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D_M"/>
    <numFmt numFmtId="165" formatCode="#,##0.00\ &quot;€&quot;"/>
    <numFmt numFmtId="166" formatCode="#,##0.00\ _€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Myriad Pro"/>
      <family val="2"/>
    </font>
    <font>
      <sz val="10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2" borderId="4" xfId="1" applyNumberFormat="1" applyFill="1" applyBorder="1" applyAlignment="1">
      <alignment horizontal="center"/>
    </xf>
    <xf numFmtId="164" fontId="3" fillId="2" borderId="5" xfId="1" applyNumberFormat="1" applyFill="1" applyBorder="1" applyAlignment="1">
      <alignment horizontal="center"/>
    </xf>
    <xf numFmtId="164" fontId="4" fillId="0" borderId="5" xfId="1" applyNumberFormat="1" applyFont="1" applyBorder="1"/>
    <xf numFmtId="164" fontId="3" fillId="0" borderId="5" xfId="1" applyNumberFormat="1" applyBorder="1"/>
    <xf numFmtId="164" fontId="4" fillId="2" borderId="6" xfId="1" applyNumberFormat="1" applyFont="1" applyFill="1" applyBorder="1" applyAlignment="1">
      <alignment horizontal="center"/>
    </xf>
    <xf numFmtId="164" fontId="3" fillId="2" borderId="7" xfId="1" applyNumberFormat="1" applyFill="1" applyBorder="1" applyAlignment="1">
      <alignment horizontal="center"/>
    </xf>
    <xf numFmtId="164" fontId="3" fillId="2" borderId="8" xfId="1" applyNumberFormat="1" applyFill="1" applyBorder="1" applyAlignment="1">
      <alignment horizontal="center"/>
    </xf>
    <xf numFmtId="164" fontId="5" fillId="0" borderId="8" xfId="1" applyNumberFormat="1" applyFont="1" applyBorder="1" applyAlignment="1">
      <alignment wrapText="1"/>
    </xf>
    <xf numFmtId="0" fontId="3" fillId="3" borderId="4" xfId="1" applyFill="1" applyBorder="1" applyAlignment="1">
      <alignment horizontal="center"/>
    </xf>
    <xf numFmtId="165" fontId="3" fillId="3" borderId="5" xfId="1" applyNumberForma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65" fontId="3" fillId="4" borderId="9" xfId="1" applyNumberFormat="1" applyFill="1" applyBorder="1" applyAlignment="1">
      <alignment horizontal="center"/>
    </xf>
    <xf numFmtId="0" fontId="3" fillId="3" borderId="10" xfId="1" applyFill="1" applyBorder="1" applyAlignment="1">
      <alignment horizontal="center"/>
    </xf>
    <xf numFmtId="165" fontId="3" fillId="3" borderId="11" xfId="1" applyNumberFormat="1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/>
    </xf>
    <xf numFmtId="165" fontId="3" fillId="4" borderId="13" xfId="1" applyNumberFormat="1" applyFill="1" applyBorder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3" fillId="4" borderId="12" xfId="1" applyNumberFormat="1" applyFill="1" applyBorder="1" applyAlignment="1">
      <alignment horizontal="center"/>
    </xf>
    <xf numFmtId="165" fontId="3" fillId="3" borderId="17" xfId="1" applyNumberFormat="1" applyFill="1" applyBorder="1" applyAlignment="1">
      <alignment horizontal="center"/>
    </xf>
    <xf numFmtId="165" fontId="4" fillId="3" borderId="18" xfId="1" applyNumberFormat="1" applyFont="1" applyFill="1" applyBorder="1" applyAlignment="1">
      <alignment horizontal="center"/>
    </xf>
    <xf numFmtId="165" fontId="3" fillId="0" borderId="16" xfId="1" applyNumberFormat="1" applyBorder="1" applyAlignment="1">
      <alignment horizontal="center"/>
    </xf>
    <xf numFmtId="165" fontId="3" fillId="0" borderId="18" xfId="1" applyNumberFormat="1" applyBorder="1" applyAlignment="1">
      <alignment horizontal="center"/>
    </xf>
    <xf numFmtId="0" fontId="3" fillId="0" borderId="10" xfId="1" applyBorder="1" applyAlignment="1">
      <alignment horizontal="center"/>
    </xf>
    <xf numFmtId="165" fontId="3" fillId="0" borderId="11" xfId="1" applyNumberFormat="1" applyBorder="1" applyAlignment="1">
      <alignment horizontal="center"/>
    </xf>
    <xf numFmtId="165" fontId="4" fillId="3" borderId="10" xfId="1" applyNumberFormat="1" applyFont="1" applyFill="1" applyBorder="1" applyAlignment="1">
      <alignment horizontal="center"/>
    </xf>
    <xf numFmtId="0" fontId="3" fillId="0" borderId="16" xfId="1" applyBorder="1" applyAlignment="1">
      <alignment horizontal="center"/>
    </xf>
    <xf numFmtId="165" fontId="3" fillId="0" borderId="17" xfId="1" applyNumberFormat="1" applyBorder="1" applyAlignment="1">
      <alignment horizontal="center"/>
    </xf>
    <xf numFmtId="165" fontId="4" fillId="3" borderId="16" xfId="1" applyNumberFormat="1" applyFont="1" applyFill="1" applyBorder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3" fillId="0" borderId="0" xfId="0" applyFont="1"/>
    <xf numFmtId="0" fontId="4" fillId="5" borderId="0" xfId="0" applyFont="1" applyFill="1"/>
    <xf numFmtId="0" fontId="3" fillId="5" borderId="0" xfId="0" applyFont="1" applyFill="1"/>
    <xf numFmtId="0" fontId="4" fillId="0" borderId="0" xfId="0" applyFont="1"/>
    <xf numFmtId="0" fontId="1" fillId="0" borderId="0" xfId="0" applyFont="1"/>
    <xf numFmtId="0" fontId="3" fillId="0" borderId="19" xfId="1" applyBorder="1" applyAlignment="1">
      <alignment horizontal="center"/>
    </xf>
    <xf numFmtId="165" fontId="3" fillId="0" borderId="20" xfId="1" applyNumberFormat="1" applyBorder="1" applyAlignment="1">
      <alignment horizontal="center"/>
    </xf>
    <xf numFmtId="165" fontId="4" fillId="3" borderId="19" xfId="1" applyNumberFormat="1" applyFont="1" applyFill="1" applyBorder="1" applyAlignment="1">
      <alignment horizontal="center"/>
    </xf>
    <xf numFmtId="165" fontId="4" fillId="3" borderId="9" xfId="1" applyNumberFormat="1" applyFont="1" applyFill="1" applyBorder="1" applyAlignment="1">
      <alignment horizontal="center"/>
    </xf>
    <xf numFmtId="0" fontId="3" fillId="3" borderId="21" xfId="1" applyFill="1" applyBorder="1" applyAlignment="1">
      <alignment horizontal="center"/>
    </xf>
    <xf numFmtId="165" fontId="3" fillId="3" borderId="22" xfId="1" applyNumberFormat="1" applyFill="1" applyBorder="1" applyAlignment="1">
      <alignment horizontal="center"/>
    </xf>
    <xf numFmtId="164" fontId="3" fillId="0" borderId="8" xfId="1" applyNumberFormat="1" applyBorder="1"/>
    <xf numFmtId="164" fontId="5" fillId="2" borderId="15" xfId="1" applyNumberFormat="1" applyFont="1" applyFill="1" applyBorder="1" applyAlignment="1">
      <alignment horizontal="center"/>
    </xf>
    <xf numFmtId="165" fontId="3" fillId="4" borderId="4" xfId="1" applyNumberFormat="1" applyFill="1" applyBorder="1" applyAlignment="1">
      <alignment horizontal="center"/>
    </xf>
    <xf numFmtId="165" fontId="3" fillId="4" borderId="6" xfId="1" applyNumberFormat="1" applyFill="1" applyBorder="1" applyAlignment="1">
      <alignment horizontal="center"/>
    </xf>
    <xf numFmtId="165" fontId="3" fillId="4" borderId="19" xfId="1" applyNumberFormat="1" applyFill="1" applyBorder="1" applyAlignment="1">
      <alignment horizontal="center"/>
    </xf>
    <xf numFmtId="165" fontId="3" fillId="4" borderId="14" xfId="1" applyNumberFormat="1" applyFill="1" applyBorder="1" applyAlignment="1">
      <alignment horizontal="center"/>
    </xf>
    <xf numFmtId="0" fontId="3" fillId="4" borderId="4" xfId="1" applyFill="1" applyBorder="1" applyAlignment="1">
      <alignment horizontal="center"/>
    </xf>
    <xf numFmtId="165" fontId="3" fillId="4" borderId="5" xfId="1" applyNumberForma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166" fontId="6" fillId="4" borderId="9" xfId="1" applyNumberFormat="1" applyFont="1" applyFill="1" applyBorder="1"/>
    <xf numFmtId="166" fontId="6" fillId="4" borderId="12" xfId="1" applyNumberFormat="1" applyFont="1" applyFill="1" applyBorder="1"/>
    <xf numFmtId="166" fontId="3" fillId="0" borderId="12" xfId="1" applyNumberFormat="1" applyBorder="1" applyAlignment="1">
      <alignment horizontal="center"/>
    </xf>
    <xf numFmtId="166" fontId="3" fillId="0" borderId="18" xfId="1" applyNumberFormat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 xr:uid="{4513FA56-8DA3-4A24-97DD-C87B8430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03EA-8B41-4321-8D63-4B69B7EF2AD8}">
  <dimension ref="B1:G27"/>
  <sheetViews>
    <sheetView tabSelected="1" workbookViewId="0">
      <selection activeCell="D14" sqref="D14"/>
    </sheetView>
  </sheetViews>
  <sheetFormatPr baseColWidth="10" defaultRowHeight="14.25"/>
  <cols>
    <col min="2" max="2" width="17.75" customWidth="1"/>
    <col min="3" max="3" width="16.75" bestFit="1" customWidth="1"/>
    <col min="4" max="4" width="22.125" bestFit="1" customWidth="1"/>
    <col min="5" max="5" width="16.625" bestFit="1" customWidth="1"/>
    <col min="6" max="6" width="18.75" bestFit="1" customWidth="1"/>
    <col min="7" max="7" width="20.75" bestFit="1" customWidth="1"/>
  </cols>
  <sheetData>
    <row r="1" spans="2:7" ht="15" thickBot="1"/>
    <row r="2" spans="2:7" ht="16.5" thickBot="1">
      <c r="B2" s="57" t="s">
        <v>15</v>
      </c>
      <c r="C2" s="58"/>
      <c r="D2" s="58"/>
      <c r="E2" s="58"/>
      <c r="F2" s="58"/>
      <c r="G2" s="59"/>
    </row>
    <row r="3" spans="2:7" ht="16.5" thickBot="1">
      <c r="B3" s="1"/>
      <c r="C3" s="1"/>
      <c r="D3" s="1"/>
      <c r="E3" s="1"/>
      <c r="F3" s="1"/>
      <c r="G3" s="1"/>
    </row>
    <row r="4" spans="2:7">
      <c r="B4" s="2" t="s">
        <v>0</v>
      </c>
      <c r="C4" s="3" t="s">
        <v>1</v>
      </c>
      <c r="D4" s="3" t="s">
        <v>2</v>
      </c>
      <c r="E4" s="4" t="s">
        <v>3</v>
      </c>
      <c r="F4" s="5" t="s">
        <v>4</v>
      </c>
      <c r="G4" s="6" t="s">
        <v>1</v>
      </c>
    </row>
    <row r="5" spans="2:7" ht="15" thickBot="1">
      <c r="B5" s="7" t="s">
        <v>5</v>
      </c>
      <c r="C5" s="8" t="s">
        <v>6</v>
      </c>
      <c r="D5" s="8" t="s">
        <v>7</v>
      </c>
      <c r="E5" s="9" t="s">
        <v>8</v>
      </c>
      <c r="F5" s="43" t="s">
        <v>9</v>
      </c>
      <c r="G5" s="44" t="s">
        <v>10</v>
      </c>
    </row>
    <row r="6" spans="2:7">
      <c r="B6" s="10">
        <v>3</v>
      </c>
      <c r="C6" s="11">
        <f t="shared" ref="C6:C20" si="0">B6*4.348*16</f>
        <v>208.70400000000001</v>
      </c>
      <c r="D6" s="11">
        <f t="shared" ref="D6:D11" si="1">C6*28%</f>
        <v>58.437120000000007</v>
      </c>
      <c r="E6" s="12">
        <f t="shared" ref="E6:E11" si="2">SUM(C6:D6)</f>
        <v>267.14112</v>
      </c>
      <c r="F6" s="45">
        <f t="shared" ref="F6:F20" si="3">C6*9.3%</f>
        <v>19.409472000000004</v>
      </c>
      <c r="G6" s="46">
        <f t="shared" ref="G6:G20" si="4">SUM(C6,F6)</f>
        <v>228.113472</v>
      </c>
    </row>
    <row r="7" spans="2:7">
      <c r="B7" s="14">
        <v>4</v>
      </c>
      <c r="C7" s="15">
        <f t="shared" si="0"/>
        <v>278.27199999999999</v>
      </c>
      <c r="D7" s="15">
        <f t="shared" si="1"/>
        <v>77.916160000000005</v>
      </c>
      <c r="E7" s="16">
        <f t="shared" si="2"/>
        <v>356.18815999999998</v>
      </c>
      <c r="F7" s="47">
        <f t="shared" si="3"/>
        <v>25.879296000000004</v>
      </c>
      <c r="G7" s="13">
        <f t="shared" si="4"/>
        <v>304.151296</v>
      </c>
    </row>
    <row r="8" spans="2:7">
      <c r="B8" s="14">
        <v>5</v>
      </c>
      <c r="C8" s="15">
        <f t="shared" si="0"/>
        <v>347.84</v>
      </c>
      <c r="D8" s="15">
        <f t="shared" si="1"/>
        <v>97.395200000000003</v>
      </c>
      <c r="E8" s="16">
        <f t="shared" si="2"/>
        <v>445.23519999999996</v>
      </c>
      <c r="F8" s="47">
        <f t="shared" si="3"/>
        <v>32.349119999999999</v>
      </c>
      <c r="G8" s="13">
        <f t="shared" si="4"/>
        <v>380.18912</v>
      </c>
    </row>
    <row r="9" spans="2:7">
      <c r="B9" s="14">
        <v>6</v>
      </c>
      <c r="C9" s="15">
        <f t="shared" si="0"/>
        <v>417.40800000000002</v>
      </c>
      <c r="D9" s="15">
        <f t="shared" si="1"/>
        <v>116.87424000000001</v>
      </c>
      <c r="E9" s="16">
        <f t="shared" si="2"/>
        <v>534.28224</v>
      </c>
      <c r="F9" s="48">
        <f t="shared" si="3"/>
        <v>38.818944000000009</v>
      </c>
      <c r="G9" s="17">
        <f t="shared" si="4"/>
        <v>456.226944</v>
      </c>
    </row>
    <row r="10" spans="2:7">
      <c r="B10" s="14">
        <v>7</v>
      </c>
      <c r="C10" s="15">
        <f t="shared" si="0"/>
        <v>486.976</v>
      </c>
      <c r="D10" s="15">
        <f t="shared" si="1"/>
        <v>136.35328000000001</v>
      </c>
      <c r="E10" s="16">
        <f t="shared" si="2"/>
        <v>623.32928000000004</v>
      </c>
      <c r="F10" s="18">
        <f t="shared" si="3"/>
        <v>45.288768000000005</v>
      </c>
      <c r="G10" s="19">
        <f t="shared" si="4"/>
        <v>532.264768</v>
      </c>
    </row>
    <row r="11" spans="2:7" ht="15" thickBot="1">
      <c r="B11" s="41">
        <v>8</v>
      </c>
      <c r="C11" s="42">
        <f t="shared" si="0"/>
        <v>556.54399999999998</v>
      </c>
      <c r="D11" s="20">
        <f t="shared" si="1"/>
        <v>155.83232000000001</v>
      </c>
      <c r="E11" s="21">
        <f t="shared" si="2"/>
        <v>712.37631999999996</v>
      </c>
      <c r="F11" s="22">
        <f t="shared" si="3"/>
        <v>51.758592000000007</v>
      </c>
      <c r="G11" s="23">
        <f t="shared" si="4"/>
        <v>608.302592</v>
      </c>
    </row>
    <row r="12" spans="2:7">
      <c r="B12" s="49">
        <v>9</v>
      </c>
      <c r="C12" s="50">
        <f t="shared" si="0"/>
        <v>626.11199999999997</v>
      </c>
      <c r="D12" s="50"/>
      <c r="E12" s="51"/>
      <c r="F12" s="56">
        <f t="shared" si="3"/>
        <v>58.228416000000003</v>
      </c>
      <c r="G12" s="12">
        <f t="shared" si="4"/>
        <v>684.340416</v>
      </c>
    </row>
    <row r="13" spans="2:7">
      <c r="B13" s="37">
        <v>10</v>
      </c>
      <c r="C13" s="38">
        <f t="shared" si="0"/>
        <v>695.68</v>
      </c>
      <c r="D13" s="38"/>
      <c r="E13" s="52"/>
      <c r="F13" s="39">
        <f t="shared" si="3"/>
        <v>64.698239999999998</v>
      </c>
      <c r="G13" s="40">
        <f t="shared" si="4"/>
        <v>760.37824000000001</v>
      </c>
    </row>
    <row r="14" spans="2:7">
      <c r="B14" s="24">
        <v>11</v>
      </c>
      <c r="C14" s="25">
        <f t="shared" si="0"/>
        <v>765.24799999999993</v>
      </c>
      <c r="D14" s="25"/>
      <c r="E14" s="53"/>
      <c r="F14" s="26">
        <f t="shared" si="3"/>
        <v>71.168064000000001</v>
      </c>
      <c r="G14" s="16">
        <f t="shared" si="4"/>
        <v>836.41606399999989</v>
      </c>
    </row>
    <row r="15" spans="2:7">
      <c r="B15" s="24">
        <v>12</v>
      </c>
      <c r="C15" s="25">
        <f t="shared" si="0"/>
        <v>834.81600000000003</v>
      </c>
      <c r="D15" s="25"/>
      <c r="E15" s="54"/>
      <c r="F15" s="26">
        <f t="shared" si="3"/>
        <v>77.637888000000018</v>
      </c>
      <c r="G15" s="16">
        <f t="shared" si="4"/>
        <v>912.45388800000001</v>
      </c>
    </row>
    <row r="16" spans="2:7">
      <c r="B16" s="24">
        <v>13</v>
      </c>
      <c r="C16" s="25">
        <f t="shared" si="0"/>
        <v>904.38400000000001</v>
      </c>
      <c r="D16" s="25"/>
      <c r="E16" s="54"/>
      <c r="F16" s="26">
        <f t="shared" si="3"/>
        <v>84.107712000000006</v>
      </c>
      <c r="G16" s="16">
        <f t="shared" si="4"/>
        <v>988.49171200000001</v>
      </c>
    </row>
    <row r="17" spans="2:7">
      <c r="B17" s="24">
        <v>14</v>
      </c>
      <c r="C17" s="25">
        <f t="shared" si="0"/>
        <v>973.952</v>
      </c>
      <c r="D17" s="25"/>
      <c r="E17" s="54"/>
      <c r="F17" s="26">
        <f t="shared" si="3"/>
        <v>90.577536000000009</v>
      </c>
      <c r="G17" s="16">
        <f t="shared" si="4"/>
        <v>1064.529536</v>
      </c>
    </row>
    <row r="18" spans="2:7">
      <c r="B18" s="24">
        <v>15</v>
      </c>
      <c r="C18" s="25">
        <f t="shared" si="0"/>
        <v>1043.52</v>
      </c>
      <c r="D18" s="25"/>
      <c r="E18" s="54"/>
      <c r="F18" s="26">
        <f t="shared" si="3"/>
        <v>97.047360000000012</v>
      </c>
      <c r="G18" s="16">
        <f t="shared" si="4"/>
        <v>1140.56736</v>
      </c>
    </row>
    <row r="19" spans="2:7">
      <c r="B19" s="24">
        <v>16</v>
      </c>
      <c r="C19" s="25">
        <f t="shared" si="0"/>
        <v>1113.088</v>
      </c>
      <c r="D19" s="25"/>
      <c r="E19" s="54"/>
      <c r="F19" s="26">
        <f t="shared" si="3"/>
        <v>103.51718400000001</v>
      </c>
      <c r="G19" s="16">
        <f t="shared" si="4"/>
        <v>1216.605184</v>
      </c>
    </row>
    <row r="20" spans="2:7" ht="15" thickBot="1">
      <c r="B20" s="27">
        <v>17</v>
      </c>
      <c r="C20" s="28">
        <f t="shared" si="0"/>
        <v>1182.6559999999999</v>
      </c>
      <c r="D20" s="28"/>
      <c r="E20" s="55"/>
      <c r="F20" s="29">
        <f t="shared" si="3"/>
        <v>109.98700800000002</v>
      </c>
      <c r="G20" s="21">
        <f t="shared" si="4"/>
        <v>1292.643008</v>
      </c>
    </row>
    <row r="21" spans="2:7">
      <c r="B21" s="30"/>
      <c r="C21" s="31"/>
      <c r="D21" s="31"/>
      <c r="E21" s="31"/>
      <c r="F21" s="30"/>
      <c r="G21" s="30"/>
    </row>
    <row r="22" spans="2:7">
      <c r="B22" s="30"/>
      <c r="C22" s="32"/>
      <c r="D22" s="32"/>
      <c r="E22" s="32"/>
      <c r="F22" s="30"/>
      <c r="G22" s="30"/>
    </row>
    <row r="23" spans="2:7">
      <c r="B23" s="31" t="s">
        <v>14</v>
      </c>
      <c r="C23" s="32"/>
      <c r="D23" s="32"/>
      <c r="E23" s="32"/>
      <c r="F23" s="30"/>
      <c r="G23" s="30"/>
    </row>
    <row r="24" spans="2:7">
      <c r="B24" s="33" t="s">
        <v>11</v>
      </c>
      <c r="C24" s="34"/>
      <c r="D24" s="34"/>
      <c r="E24" s="34"/>
      <c r="F24" s="30"/>
      <c r="G24" s="30"/>
    </row>
    <row r="25" spans="2:7">
      <c r="B25" s="35" t="s">
        <v>12</v>
      </c>
      <c r="C25" s="32"/>
      <c r="D25" s="32"/>
      <c r="E25" s="32"/>
      <c r="F25" s="30"/>
      <c r="G25" s="30"/>
    </row>
    <row r="27" spans="2:7" ht="15">
      <c r="G27" s="36" t="s">
        <v>13</v>
      </c>
    </row>
  </sheetData>
  <sheetProtection algorithmName="SHA-512" hashValue="egoelLeVw1QRtCy7fhDUhL5pTDx6UZeI1z//3sDFzSa8PWvJ6GeSyIhzix6JkbD8A67dLBb8eX/6+yVRiyk/cA==" saltValue="LlZzR139IReKJK/duWLbfA==" spinCount="100000" sheet="1" objects="1" scenarios="1"/>
  <mergeCells count="1">
    <mergeCell ref="B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Pick (kpick)</dc:creator>
  <cp:lastModifiedBy>Katharina Pick (kpick)</cp:lastModifiedBy>
  <dcterms:created xsi:type="dcterms:W3CDTF">2026-03-13T06:48:05Z</dcterms:created>
  <dcterms:modified xsi:type="dcterms:W3CDTF">2026-03-20T08:55:09Z</dcterms:modified>
</cp:coreProperties>
</file>