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Z:\Archiv_F_Laufwerk\30 - Excel Dateien zum Austausch neue Beitragsgrenzen 01-2026\schreibgeschützte Dateien\"/>
    </mc:Choice>
  </mc:AlternateContent>
  <xr:revisionPtr revIDLastSave="0" documentId="8_{D87360A9-E925-43F3-AEC5-421B35098B5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WHKs Vergü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E11" i="1"/>
  <c r="D11" i="1"/>
  <c r="C19" i="1"/>
  <c r="C18" i="1"/>
  <c r="F17" i="1"/>
  <c r="G17" i="1" s="1"/>
  <c r="C16" i="1"/>
  <c r="C15" i="1"/>
  <c r="C14" i="1"/>
  <c r="C13" i="1"/>
  <c r="C12" i="1"/>
  <c r="C11" i="1"/>
  <c r="C10" i="1"/>
  <c r="C9" i="1"/>
  <c r="C8" i="1"/>
  <c r="F8" i="1" s="1"/>
  <c r="G8" i="1" s="1"/>
  <c r="C7" i="1"/>
  <c r="C6" i="1"/>
  <c r="F6" i="1" s="1"/>
  <c r="G6" i="1" s="1"/>
  <c r="C5" i="1"/>
  <c r="F5" i="1" s="1"/>
  <c r="G5" i="1" s="1"/>
  <c r="F14" i="1" l="1"/>
  <c r="G14" i="1" s="1"/>
  <c r="D5" i="1"/>
  <c r="E5" i="1" s="1"/>
  <c r="D8" i="1"/>
  <c r="E8" i="1" s="1"/>
  <c r="G7" i="1"/>
  <c r="G10" i="1"/>
  <c r="F15" i="1"/>
  <c r="G15" i="1" s="1"/>
  <c r="F18" i="1"/>
  <c r="G18" i="1" s="1"/>
  <c r="D10" i="1"/>
  <c r="E10" i="1" s="1"/>
  <c r="E9" i="1"/>
  <c r="F16" i="1"/>
  <c r="G16" i="1" s="1"/>
  <c r="D7" i="1"/>
  <c r="F10" i="1"/>
  <c r="F7" i="1"/>
  <c r="D9" i="1"/>
  <c r="F13" i="1"/>
  <c r="G13" i="1" s="1"/>
  <c r="D6" i="1"/>
  <c r="E6" i="1"/>
  <c r="F9" i="1"/>
  <c r="G9" i="1" s="1"/>
  <c r="F11" i="1"/>
  <c r="G11" i="1" s="1"/>
  <c r="F19" i="1"/>
  <c r="G19" i="1" s="1"/>
  <c r="F12" i="1"/>
  <c r="G12" i="1" s="1"/>
  <c r="E7" i="1"/>
</calcChain>
</file>

<file path=xl/sharedStrings.xml><?xml version="1.0" encoding="utf-8"?>
<sst xmlns="http://schemas.openxmlformats.org/spreadsheetml/2006/main" count="17" uniqueCount="16">
  <si>
    <t>Vergütung der wissenschaftlichen Hilfskräfte/Tutor*innen 15,00 € / Std.</t>
  </si>
  <si>
    <t>Arbeitszeit</t>
  </si>
  <si>
    <t>monatliche Vergütung</t>
  </si>
  <si>
    <t xml:space="preserve">monatlicher Pauschalbeitrag </t>
  </si>
  <si>
    <t>mtl. Vergütung incl.</t>
  </si>
  <si>
    <t>mtl. Beitrag zur Renten-</t>
  </si>
  <si>
    <t xml:space="preserve"> (Wochenstunden)</t>
  </si>
  <si>
    <r>
      <t xml:space="preserve">ohne Beiträge </t>
    </r>
    <r>
      <rPr>
        <b/>
        <sz val="10"/>
        <rFont val="Arial"/>
        <family val="2"/>
      </rPr>
      <t>*I</t>
    </r>
  </si>
  <si>
    <r>
      <t xml:space="preserve">zur Sozialversicherung </t>
    </r>
    <r>
      <rPr>
        <b/>
        <sz val="10"/>
        <rFont val="Arial"/>
        <family val="2"/>
      </rPr>
      <t>*II</t>
    </r>
  </si>
  <si>
    <t>Sozialversicherung</t>
  </si>
  <si>
    <r>
      <t xml:space="preserve">versicherung (9,30%) </t>
    </r>
    <r>
      <rPr>
        <b/>
        <sz val="10"/>
        <rFont val="Arial"/>
        <family val="2"/>
      </rPr>
      <t>*III</t>
    </r>
  </si>
  <si>
    <r>
      <t>incl.</t>
    </r>
    <r>
      <rPr>
        <b/>
        <sz val="10"/>
        <rFont val="Arial"/>
        <family val="2"/>
      </rPr>
      <t xml:space="preserve"> Rentenversicherung </t>
    </r>
  </si>
  <si>
    <r>
      <t>*I   15,00 € x 4,348</t>
    </r>
    <r>
      <rPr>
        <sz val="10"/>
        <rFont val="Arial"/>
        <family val="2"/>
      </rPr>
      <t xml:space="preserve"> (durchschnittl. Wochenfaktor) x Anzahl der Wochenstunden.</t>
    </r>
  </si>
  <si>
    <r>
      <t>*II</t>
    </r>
    <r>
      <rPr>
        <sz val="10"/>
        <rFont val="Arial"/>
        <family val="2"/>
      </rPr>
      <t xml:space="preserve">  bis </t>
    </r>
    <r>
      <rPr>
        <b/>
        <sz val="10"/>
        <rFont val="Arial"/>
        <family val="2"/>
      </rPr>
      <t xml:space="preserve">603,00 €  </t>
    </r>
    <r>
      <rPr>
        <sz val="10"/>
        <rFont val="Arial"/>
        <family val="2"/>
      </rPr>
      <t xml:space="preserve"> ist ein Pauschalbeitrag in Höhe von </t>
    </r>
    <r>
      <rPr>
        <b/>
        <sz val="10"/>
        <rFont val="Arial"/>
        <family val="2"/>
      </rPr>
      <t xml:space="preserve">28% </t>
    </r>
    <r>
      <rPr>
        <sz val="10"/>
        <rFont val="Arial"/>
        <family val="2"/>
      </rPr>
      <t xml:space="preserve"> (13% Krankenversicherung, 15% Rentenversicherung) zu zahlen.</t>
    </r>
  </si>
  <si>
    <r>
      <t xml:space="preserve">*III </t>
    </r>
    <r>
      <rPr>
        <sz val="10"/>
        <rFont val="Arial"/>
        <family val="2"/>
      </rPr>
      <t xml:space="preserve"> ab </t>
    </r>
    <r>
      <rPr>
        <b/>
        <sz val="10"/>
        <rFont val="Arial"/>
        <family val="2"/>
      </rPr>
      <t>603,01 €</t>
    </r>
    <r>
      <rPr>
        <sz val="10"/>
        <rFont val="Arial"/>
        <family val="2"/>
      </rPr>
      <t xml:space="preserve">  oder bei mehreren  Arbeitgebern ist lediglich der Beitrag zur Rentenversicherung zu entrichten.</t>
    </r>
  </si>
  <si>
    <t>Stand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</si>
</sst>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D_M"/>
    <numFmt numFmtId="165" formatCode="#,##0.00\ &quot;€&quot;"/>
    <numFmt numFmtId="166" formatCode="#,##0.00\ _€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Myriad Pro"/>
      <family val="2"/>
    </font>
    <font>
      <sz val="10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164" fontId="2" fillId="0" borderId="0" xfId="0" applyNumberFormat="1" applyFont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164" fontId="4" fillId="0" borderId="5" xfId="1" applyNumberFormat="1" applyFont="1" applyFill="1" applyBorder="1"/>
    <xf numFmtId="164" fontId="3" fillId="0" borderId="5" xfId="1" applyNumberFormat="1" applyFont="1" applyFill="1" applyBorder="1"/>
    <xf numFmtId="164" fontId="4" fillId="2" borderId="6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wrapText="1"/>
    </xf>
    <xf numFmtId="164" fontId="3" fillId="0" borderId="9" xfId="1" applyNumberFormat="1" applyFont="1" applyFill="1" applyBorder="1"/>
    <xf numFmtId="164" fontId="5" fillId="2" borderId="10" xfId="1" applyNumberFormat="1" applyFont="1" applyFill="1" applyBorder="1" applyAlignment="1">
      <alignment horizontal="center"/>
    </xf>
    <xf numFmtId="0" fontId="3" fillId="3" borderId="4" xfId="1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165" fontId="3" fillId="4" borderId="11" xfId="1" applyNumberFormat="1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0" fontId="3" fillId="3" borderId="13" xfId="1" applyNumberFormat="1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165" fontId="3" fillId="4" borderId="16" xfId="1" applyNumberFormat="1" applyFont="1" applyFill="1" applyBorder="1" applyAlignment="1">
      <alignment horizontal="center"/>
    </xf>
    <xf numFmtId="165" fontId="3" fillId="4" borderId="17" xfId="1" applyNumberFormat="1" applyFont="1" applyFill="1" applyBorder="1" applyAlignment="1">
      <alignment horizontal="center"/>
    </xf>
    <xf numFmtId="165" fontId="3" fillId="4" borderId="13" xfId="1" applyNumberFormat="1" applyFont="1" applyFill="1" applyBorder="1" applyAlignment="1">
      <alignment horizontal="center"/>
    </xf>
    <xf numFmtId="165" fontId="3" fillId="4" borderId="15" xfId="1" applyNumberFormat="1" applyFont="1" applyFill="1" applyBorder="1" applyAlignment="1">
      <alignment horizontal="center"/>
    </xf>
    <xf numFmtId="165" fontId="3" fillId="3" borderId="18" xfId="1" applyNumberFormat="1" applyFont="1" applyFill="1" applyBorder="1" applyAlignment="1">
      <alignment horizontal="center"/>
    </xf>
    <xf numFmtId="165" fontId="4" fillId="3" borderId="19" xfId="1" applyNumberFormat="1" applyFont="1" applyFill="1" applyBorder="1" applyAlignment="1">
      <alignment horizontal="center"/>
    </xf>
    <xf numFmtId="165" fontId="3" fillId="0" borderId="20" xfId="1" applyNumberFormat="1" applyFont="1" applyFill="1" applyBorder="1" applyAlignment="1">
      <alignment horizontal="center"/>
    </xf>
    <xf numFmtId="165" fontId="3" fillId="0" borderId="19" xfId="1" applyNumberFormat="1" applyFont="1" applyFill="1" applyBorder="1" applyAlignment="1">
      <alignment horizontal="center"/>
    </xf>
    <xf numFmtId="0" fontId="3" fillId="0" borderId="13" xfId="1" applyNumberFormat="1" applyFont="1" applyFill="1" applyBorder="1" applyAlignment="1">
      <alignment horizontal="center"/>
    </xf>
    <xf numFmtId="165" fontId="3" fillId="0" borderId="14" xfId="1" applyNumberFormat="1" applyFont="1" applyFill="1" applyBorder="1" applyAlignment="1">
      <alignment horizontal="center"/>
    </xf>
    <xf numFmtId="166" fontId="6" fillId="4" borderId="21" xfId="1" applyNumberFormat="1" applyFont="1" applyFill="1" applyBorder="1"/>
    <xf numFmtId="165" fontId="4" fillId="3" borderId="13" xfId="1" applyNumberFormat="1" applyFont="1" applyFill="1" applyBorder="1" applyAlignment="1">
      <alignment horizontal="center"/>
    </xf>
    <xf numFmtId="166" fontId="3" fillId="0" borderId="21" xfId="1" applyNumberFormat="1" applyFont="1" applyFill="1" applyBorder="1" applyAlignment="1">
      <alignment horizontal="center"/>
    </xf>
    <xf numFmtId="0" fontId="3" fillId="0" borderId="20" xfId="1" applyNumberFormat="1" applyFont="1" applyFill="1" applyBorder="1" applyAlignment="1">
      <alignment horizontal="center"/>
    </xf>
    <xf numFmtId="165" fontId="3" fillId="0" borderId="18" xfId="1" applyNumberFormat="1" applyFont="1" applyFill="1" applyBorder="1" applyAlignment="1">
      <alignment horizontal="center"/>
    </xf>
    <xf numFmtId="166" fontId="3" fillId="0" borderId="22" xfId="1" applyNumberFormat="1" applyFont="1" applyFill="1" applyBorder="1" applyAlignment="1">
      <alignment horizontal="center"/>
    </xf>
    <xf numFmtId="165" fontId="4" fillId="3" borderId="20" xfId="1" applyNumberFormat="1" applyFont="1" applyFill="1" applyBorder="1" applyAlignment="1">
      <alignment horizontal="center"/>
    </xf>
    <xf numFmtId="0" fontId="7" fillId="0" borderId="0" xfId="0" applyFont="1"/>
    <xf numFmtId="164" fontId="4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4" fillId="5" borderId="0" xfId="0" applyFont="1" applyFill="1" applyBorder="1"/>
    <xf numFmtId="0" fontId="3" fillId="5" borderId="0" xfId="0" applyFont="1" applyFill="1" applyBorder="1"/>
    <xf numFmtId="0" fontId="4" fillId="0" borderId="0" xfId="0" applyFont="1" applyBorder="1"/>
    <xf numFmtId="0" fontId="1" fillId="0" borderId="0" xfId="0" applyFont="1"/>
    <xf numFmtId="0" fontId="3" fillId="3" borderId="23" xfId="1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165" fontId="4" fillId="3" borderId="25" xfId="1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/>
    </xf>
    <xf numFmtId="165" fontId="3" fillId="0" borderId="25" xfId="1" applyNumberFormat="1" applyFont="1" applyFill="1" applyBorder="1" applyAlignment="1">
      <alignment horizontal="center"/>
    </xf>
    <xf numFmtId="0" fontId="3" fillId="3" borderId="20" xfId="1" applyNumberFormat="1" applyFont="1" applyFill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6"/>
  <sheetViews>
    <sheetView tabSelected="1" workbookViewId="0">
      <selection sqref="A1:XFD1048576"/>
    </sheetView>
  </sheetViews>
  <sheetFormatPr baseColWidth="10" defaultRowHeight="14.4" x14ac:dyDescent="0.3"/>
  <cols>
    <col min="3" max="3" width="26.109375" customWidth="1"/>
    <col min="4" max="4" width="24.6640625" bestFit="1" customWidth="1"/>
    <col min="5" max="5" width="18.21875" bestFit="1" customWidth="1"/>
    <col min="6" max="6" width="29.5546875" customWidth="1"/>
    <col min="7" max="7" width="36.77734375" customWidth="1"/>
  </cols>
  <sheetData>
    <row r="1" spans="2:7" ht="16.2" thickBot="1" x14ac:dyDescent="0.35">
      <c r="B1" s="52" t="s">
        <v>0</v>
      </c>
      <c r="C1" s="53"/>
      <c r="D1" s="53"/>
      <c r="E1" s="53"/>
      <c r="F1" s="53"/>
      <c r="G1" s="54"/>
    </row>
    <row r="2" spans="2:7" ht="16.2" thickBot="1" x14ac:dyDescent="0.35">
      <c r="B2" s="1"/>
      <c r="C2" s="1"/>
      <c r="D2" s="1"/>
      <c r="E2" s="1"/>
      <c r="F2" s="1"/>
      <c r="G2" s="1"/>
    </row>
    <row r="3" spans="2:7" x14ac:dyDescent="0.3">
      <c r="B3" s="2" t="s">
        <v>1</v>
      </c>
      <c r="C3" s="3" t="s">
        <v>2</v>
      </c>
      <c r="D3" s="3" t="s">
        <v>3</v>
      </c>
      <c r="E3" s="4" t="s">
        <v>4</v>
      </c>
      <c r="F3" s="5" t="s">
        <v>5</v>
      </c>
      <c r="G3" s="6" t="s">
        <v>2</v>
      </c>
    </row>
    <row r="4" spans="2:7" ht="15" thickBot="1" x14ac:dyDescent="0.35">
      <c r="B4" s="7" t="s">
        <v>6</v>
      </c>
      <c r="C4" s="8" t="s">
        <v>7</v>
      </c>
      <c r="D4" s="8" t="s">
        <v>8</v>
      </c>
      <c r="E4" s="9" t="s">
        <v>9</v>
      </c>
      <c r="F4" s="10" t="s">
        <v>10</v>
      </c>
      <c r="G4" s="11" t="s">
        <v>11</v>
      </c>
    </row>
    <row r="5" spans="2:7" ht="15" thickTop="1" x14ac:dyDescent="0.3">
      <c r="B5" s="12">
        <v>3</v>
      </c>
      <c r="C5" s="13">
        <f t="shared" ref="C5:C19" si="0">B5*4.348*15</f>
        <v>195.66</v>
      </c>
      <c r="D5" s="13">
        <f t="shared" ref="D5:D12" si="1">C5*28%</f>
        <v>54.784800000000004</v>
      </c>
      <c r="E5" s="14">
        <f t="shared" ref="E5:E11" si="2">SUM(C5:D5)</f>
        <v>250.44479999999999</v>
      </c>
      <c r="F5" s="15">
        <f t="shared" ref="F5:F19" si="3">C5*9.3%</f>
        <v>18.196380000000001</v>
      </c>
      <c r="G5" s="16">
        <f t="shared" ref="G5:G19" si="4">SUM(C5,F5)</f>
        <v>213.85638</v>
      </c>
    </row>
    <row r="6" spans="2:7" x14ac:dyDescent="0.3">
      <c r="B6" s="17">
        <v>4</v>
      </c>
      <c r="C6" s="18">
        <f t="shared" si="0"/>
        <v>260.88</v>
      </c>
      <c r="D6" s="18">
        <f t="shared" si="1"/>
        <v>73.046400000000006</v>
      </c>
      <c r="E6" s="19">
        <f t="shared" si="2"/>
        <v>333.9264</v>
      </c>
      <c r="F6" s="15">
        <f t="shared" si="3"/>
        <v>24.261840000000003</v>
      </c>
      <c r="G6" s="16">
        <f t="shared" si="4"/>
        <v>285.14184</v>
      </c>
    </row>
    <row r="7" spans="2:7" x14ac:dyDescent="0.3">
      <c r="B7" s="17">
        <v>5</v>
      </c>
      <c r="C7" s="18">
        <f t="shared" si="0"/>
        <v>326.09999999999997</v>
      </c>
      <c r="D7" s="18">
        <f t="shared" si="1"/>
        <v>91.307999999999993</v>
      </c>
      <c r="E7" s="19">
        <f t="shared" si="2"/>
        <v>417.40799999999996</v>
      </c>
      <c r="F7" s="15">
        <f t="shared" si="3"/>
        <v>30.327300000000001</v>
      </c>
      <c r="G7" s="16">
        <f t="shared" si="4"/>
        <v>356.42729999999995</v>
      </c>
    </row>
    <row r="8" spans="2:7" x14ac:dyDescent="0.3">
      <c r="B8" s="17">
        <v>6</v>
      </c>
      <c r="C8" s="18">
        <f t="shared" si="0"/>
        <v>391.32</v>
      </c>
      <c r="D8" s="18">
        <f t="shared" si="1"/>
        <v>109.56960000000001</v>
      </c>
      <c r="E8" s="19">
        <f t="shared" si="2"/>
        <v>500.88959999999997</v>
      </c>
      <c r="F8" s="20">
        <f t="shared" si="3"/>
        <v>36.392760000000003</v>
      </c>
      <c r="G8" s="21">
        <f t="shared" si="4"/>
        <v>427.71276</v>
      </c>
    </row>
    <row r="9" spans="2:7" x14ac:dyDescent="0.3">
      <c r="B9" s="17">
        <v>7</v>
      </c>
      <c r="C9" s="18">
        <f t="shared" si="0"/>
        <v>456.54</v>
      </c>
      <c r="D9" s="18">
        <f t="shared" si="1"/>
        <v>127.83120000000002</v>
      </c>
      <c r="E9" s="19">
        <f t="shared" si="2"/>
        <v>584.37120000000004</v>
      </c>
      <c r="F9" s="22">
        <f t="shared" si="3"/>
        <v>42.458220000000011</v>
      </c>
      <c r="G9" s="23">
        <f t="shared" si="4"/>
        <v>498.99822000000006</v>
      </c>
    </row>
    <row r="10" spans="2:7" x14ac:dyDescent="0.3">
      <c r="B10" s="45">
        <v>8</v>
      </c>
      <c r="C10" s="51">
        <f t="shared" si="0"/>
        <v>521.76</v>
      </c>
      <c r="D10" s="46">
        <f t="shared" si="1"/>
        <v>146.09280000000001</v>
      </c>
      <c r="E10" s="47">
        <f t="shared" si="2"/>
        <v>667.8528</v>
      </c>
      <c r="F10" s="48">
        <f t="shared" si="3"/>
        <v>48.523680000000006</v>
      </c>
      <c r="G10" s="49">
        <f t="shared" si="4"/>
        <v>570.28368</v>
      </c>
    </row>
    <row r="11" spans="2:7" ht="15" thickBot="1" x14ac:dyDescent="0.35">
      <c r="B11" s="50">
        <v>9</v>
      </c>
      <c r="C11" s="24">
        <f t="shared" si="0"/>
        <v>586.98</v>
      </c>
      <c r="D11" s="24">
        <f t="shared" si="1"/>
        <v>164.35440000000003</v>
      </c>
      <c r="E11" s="25">
        <f t="shared" si="2"/>
        <v>751.33440000000007</v>
      </c>
      <c r="F11" s="26">
        <f t="shared" si="3"/>
        <v>54.589140000000008</v>
      </c>
      <c r="G11" s="27">
        <f t="shared" si="4"/>
        <v>641.56914000000006</v>
      </c>
    </row>
    <row r="12" spans="2:7" x14ac:dyDescent="0.3">
      <c r="B12" s="28">
        <v>10</v>
      </c>
      <c r="C12" s="29">
        <f t="shared" si="0"/>
        <v>652.19999999999993</v>
      </c>
      <c r="D12" s="29"/>
      <c r="E12" s="30"/>
      <c r="F12" s="31">
        <f t="shared" si="3"/>
        <v>60.654600000000002</v>
      </c>
      <c r="G12" s="19">
        <f t="shared" si="4"/>
        <v>712.85459999999989</v>
      </c>
    </row>
    <row r="13" spans="2:7" x14ac:dyDescent="0.3">
      <c r="B13" s="28">
        <v>11</v>
      </c>
      <c r="C13" s="29">
        <f t="shared" si="0"/>
        <v>717.42</v>
      </c>
      <c r="D13" s="29"/>
      <c r="E13" s="30"/>
      <c r="F13" s="31">
        <f t="shared" si="3"/>
        <v>66.720060000000004</v>
      </c>
      <c r="G13" s="19">
        <f t="shared" si="4"/>
        <v>784.14005999999995</v>
      </c>
    </row>
    <row r="14" spans="2:7" x14ac:dyDescent="0.3">
      <c r="B14" s="28">
        <v>12</v>
      </c>
      <c r="C14" s="29">
        <f t="shared" si="0"/>
        <v>782.64</v>
      </c>
      <c r="D14" s="29"/>
      <c r="E14" s="32"/>
      <c r="F14" s="31">
        <f t="shared" si="3"/>
        <v>72.785520000000005</v>
      </c>
      <c r="G14" s="19">
        <f t="shared" si="4"/>
        <v>855.42552000000001</v>
      </c>
    </row>
    <row r="15" spans="2:7" x14ac:dyDescent="0.3">
      <c r="B15" s="28">
        <v>13</v>
      </c>
      <c r="C15" s="29">
        <f t="shared" si="0"/>
        <v>847.86</v>
      </c>
      <c r="D15" s="29"/>
      <c r="E15" s="32"/>
      <c r="F15" s="31">
        <f t="shared" si="3"/>
        <v>78.850980000000007</v>
      </c>
      <c r="G15" s="19">
        <f t="shared" si="4"/>
        <v>926.71098000000006</v>
      </c>
    </row>
    <row r="16" spans="2:7" x14ac:dyDescent="0.3">
      <c r="B16" s="28">
        <v>14</v>
      </c>
      <c r="C16" s="29">
        <f t="shared" si="0"/>
        <v>913.08</v>
      </c>
      <c r="D16" s="29"/>
      <c r="E16" s="32"/>
      <c r="F16" s="31">
        <f t="shared" si="3"/>
        <v>84.916440000000023</v>
      </c>
      <c r="G16" s="19">
        <f t="shared" si="4"/>
        <v>997.99644000000012</v>
      </c>
    </row>
    <row r="17" spans="2:7" x14ac:dyDescent="0.3">
      <c r="B17" s="28">
        <v>15</v>
      </c>
      <c r="C17" s="29">
        <f>B17*4.348*15</f>
        <v>978.3</v>
      </c>
      <c r="D17" s="29"/>
      <c r="E17" s="32"/>
      <c r="F17" s="31">
        <f t="shared" si="3"/>
        <v>90.98190000000001</v>
      </c>
      <c r="G17" s="19">
        <f t="shared" si="4"/>
        <v>1069.2819</v>
      </c>
    </row>
    <row r="18" spans="2:7" x14ac:dyDescent="0.3">
      <c r="B18" s="28">
        <v>16</v>
      </c>
      <c r="C18" s="29">
        <f t="shared" si="0"/>
        <v>1043.52</v>
      </c>
      <c r="D18" s="29"/>
      <c r="E18" s="32"/>
      <c r="F18" s="31">
        <f t="shared" si="3"/>
        <v>97.047360000000012</v>
      </c>
      <c r="G18" s="19">
        <f t="shared" si="4"/>
        <v>1140.56736</v>
      </c>
    </row>
    <row r="19" spans="2:7" ht="15" thickBot="1" x14ac:dyDescent="0.35">
      <c r="B19" s="33">
        <v>17</v>
      </c>
      <c r="C19" s="34">
        <f t="shared" si="0"/>
        <v>1108.74</v>
      </c>
      <c r="D19" s="34"/>
      <c r="E19" s="35"/>
      <c r="F19" s="36">
        <f t="shared" si="3"/>
        <v>103.11282000000001</v>
      </c>
      <c r="G19" s="25">
        <f t="shared" si="4"/>
        <v>1211.8528200000001</v>
      </c>
    </row>
    <row r="20" spans="2:7" x14ac:dyDescent="0.3">
      <c r="B20" s="37"/>
      <c r="C20" s="38"/>
      <c r="D20" s="38"/>
      <c r="E20" s="38"/>
      <c r="F20" s="37"/>
      <c r="G20" s="37"/>
    </row>
    <row r="21" spans="2:7" x14ac:dyDescent="0.3">
      <c r="B21" s="37"/>
      <c r="C21" s="39"/>
      <c r="D21" s="39"/>
      <c r="E21" s="39"/>
      <c r="F21" s="37"/>
      <c r="G21" s="37"/>
    </row>
    <row r="22" spans="2:7" x14ac:dyDescent="0.3">
      <c r="B22" s="38" t="s">
        <v>12</v>
      </c>
      <c r="C22" s="40"/>
      <c r="D22" s="40"/>
      <c r="E22" s="40"/>
      <c r="F22" s="37"/>
      <c r="G22" s="37"/>
    </row>
    <row r="23" spans="2:7" x14ac:dyDescent="0.3">
      <c r="B23" s="41" t="s">
        <v>13</v>
      </c>
      <c r="C23" s="42"/>
      <c r="D23" s="42"/>
      <c r="E23" s="42"/>
      <c r="F23" s="37"/>
      <c r="G23" s="37"/>
    </row>
    <row r="24" spans="2:7" x14ac:dyDescent="0.3">
      <c r="B24" s="43" t="s">
        <v>14</v>
      </c>
      <c r="C24" s="40"/>
      <c r="D24" s="40"/>
      <c r="E24" s="40"/>
      <c r="F24" s="37"/>
      <c r="G24" s="37"/>
    </row>
    <row r="26" spans="2:7" x14ac:dyDescent="0.3">
      <c r="G26" s="44" t="s">
        <v>15</v>
      </c>
    </row>
  </sheetData>
  <sheetProtection algorithmName="SHA-512" hashValue="47wson4EODtgxqd0+04tVM0u7+Bx0f0HRnJLuVeeoVjzEo7yv28awB6YVn2ptZIUgkRTEkFndpsE3wAHAPFDNw==" saltValue="B163s7CQCDLSCjyKtCQvsg==" spinCount="100000" sheet="1" objects="1" scenarios="1"/>
  <mergeCells count="1">
    <mergeCell ref="B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WHKs Vergütung</vt:lpstr>
    </vt:vector>
  </TitlesOfParts>
  <Company>CIT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Lekoska (dlekoska)</dc:creator>
  <cp:lastModifiedBy>Stephanie Reichardt (sreichar)</cp:lastModifiedBy>
  <dcterms:created xsi:type="dcterms:W3CDTF">2025-05-12T11:44:21Z</dcterms:created>
  <dcterms:modified xsi:type="dcterms:W3CDTF">2025-11-27T11:45:38Z</dcterms:modified>
</cp:coreProperties>
</file>